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575\AppData\Local\Microsoft\Windows\Temporary Internet Files\Content.Outlook\Y5V0I5SG\"/>
    </mc:Choice>
  </mc:AlternateContent>
  <bookViews>
    <workbookView xWindow="0" yWindow="0" windowWidth="15929" windowHeight="4586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5" i="1"/>
  <c r="C14" i="1"/>
  <c r="B16" i="1"/>
  <c r="B15" i="1"/>
  <c r="B14" i="1"/>
  <c r="B31" i="1"/>
  <c r="B43" i="1" l="1"/>
  <c r="B42" i="1"/>
  <c r="B41" i="1"/>
  <c r="L38" i="1"/>
  <c r="K38" i="1"/>
  <c r="J38" i="1"/>
  <c r="I38" i="1"/>
  <c r="H38" i="1"/>
  <c r="G38" i="1"/>
  <c r="F38" i="1"/>
  <c r="E38" i="1"/>
  <c r="D38" i="1"/>
  <c r="C38" i="1"/>
  <c r="B38" i="1"/>
  <c r="L37" i="1"/>
  <c r="K37" i="1"/>
  <c r="J37" i="1"/>
  <c r="I37" i="1"/>
  <c r="H37" i="1"/>
  <c r="G37" i="1"/>
  <c r="F37" i="1"/>
  <c r="E37" i="1"/>
  <c r="D37" i="1"/>
  <c r="C37" i="1"/>
  <c r="L36" i="1"/>
  <c r="B37" i="1"/>
  <c r="K36" i="1"/>
  <c r="J36" i="1"/>
  <c r="I36" i="1"/>
  <c r="H36" i="1"/>
  <c r="G36" i="1"/>
  <c r="F36" i="1"/>
  <c r="E36" i="1"/>
  <c r="D36" i="1"/>
  <c r="C36" i="1"/>
  <c r="B36" i="1"/>
  <c r="B33" i="1"/>
  <c r="B32" i="1"/>
  <c r="B30" i="1"/>
  <c r="B27" i="1"/>
  <c r="C27" i="1" s="1"/>
  <c r="D27" i="1" s="1"/>
  <c r="E27" i="1" s="1"/>
  <c r="F27" i="1" s="1"/>
  <c r="G27" i="1" s="1"/>
  <c r="H27" i="1" s="1"/>
  <c r="I27" i="1" s="1"/>
  <c r="J27" i="1" s="1"/>
  <c r="K27" i="1" s="1"/>
  <c r="C26" i="1"/>
  <c r="D26" i="1" s="1"/>
  <c r="E26" i="1" s="1"/>
  <c r="F26" i="1" s="1"/>
  <c r="G26" i="1" s="1"/>
  <c r="H26" i="1" s="1"/>
  <c r="I26" i="1" s="1"/>
  <c r="J26" i="1" s="1"/>
  <c r="K26" i="1" s="1"/>
  <c r="B26" i="1"/>
  <c r="B25" i="1"/>
  <c r="C25" i="1" s="1"/>
  <c r="D25" i="1" s="1"/>
  <c r="E25" i="1" s="1"/>
  <c r="F25" i="1" s="1"/>
  <c r="G25" i="1" s="1"/>
  <c r="B21" i="1"/>
  <c r="C21" i="1" s="1"/>
  <c r="D21" i="1" s="1"/>
  <c r="E21" i="1" s="1"/>
  <c r="F21" i="1" s="1"/>
  <c r="G21" i="1" s="1"/>
  <c r="H21" i="1" s="1"/>
  <c r="I21" i="1" s="1"/>
  <c r="J21" i="1" s="1"/>
  <c r="K21" i="1" s="1"/>
  <c r="C20" i="1"/>
  <c r="D20" i="1" s="1"/>
  <c r="E20" i="1" s="1"/>
  <c r="F20" i="1" s="1"/>
  <c r="G20" i="1" s="1"/>
  <c r="H20" i="1" s="1"/>
  <c r="I20" i="1" s="1"/>
  <c r="J20" i="1" s="1"/>
  <c r="K20" i="1" s="1"/>
  <c r="B20" i="1"/>
  <c r="H25" i="1" l="1"/>
  <c r="I25" i="1" s="1"/>
  <c r="J25" i="1" s="1"/>
  <c r="K25" i="1" s="1"/>
  <c r="D22" i="1"/>
  <c r="B22" i="1"/>
  <c r="C22" i="1"/>
  <c r="E22" i="1"/>
  <c r="F22" i="1"/>
  <c r="K22" i="1" l="1"/>
  <c r="J22" i="1"/>
  <c r="H22" i="1"/>
  <c r="G22" i="1"/>
  <c r="I22" i="1"/>
</calcChain>
</file>

<file path=xl/sharedStrings.xml><?xml version="1.0" encoding="utf-8"?>
<sst xmlns="http://schemas.openxmlformats.org/spreadsheetml/2006/main" count="52" uniqueCount="46">
  <si>
    <r>
      <rPr>
        <sz val="11"/>
        <color theme="1"/>
        <rFont val="新細明體"/>
        <family val="2"/>
        <charset val="136"/>
      </rPr>
      <t>近</t>
    </r>
    <r>
      <rPr>
        <sz val="11"/>
        <color theme="1"/>
        <rFont val="Calibri Light"/>
        <family val="2"/>
      </rPr>
      <t>5</t>
    </r>
    <r>
      <rPr>
        <sz val="11"/>
        <color theme="1"/>
        <rFont val="新細明體"/>
        <family val="2"/>
        <charset val="136"/>
      </rPr>
      <t>年稅後淨利成長率平均</t>
    </r>
    <phoneticPr fontId="1" type="noConversion"/>
  </si>
  <si>
    <r>
      <rPr>
        <sz val="11"/>
        <color theme="1"/>
        <rFont val="新細明體"/>
        <family val="2"/>
        <charset val="136"/>
      </rPr>
      <t>近</t>
    </r>
    <r>
      <rPr>
        <sz val="11"/>
        <color theme="1"/>
        <rFont val="Calibri Light"/>
        <family val="2"/>
      </rPr>
      <t>5</t>
    </r>
    <r>
      <rPr>
        <sz val="11"/>
        <color theme="1"/>
        <rFont val="新細明體"/>
        <family val="2"/>
        <charset val="136"/>
      </rPr>
      <t>年股票購回率</t>
    </r>
    <r>
      <rPr>
        <sz val="11"/>
        <color theme="1"/>
        <rFont val="Calibri Light"/>
        <family val="2"/>
      </rPr>
      <t>(</t>
    </r>
    <r>
      <rPr>
        <sz val="11"/>
        <color theme="1"/>
        <rFont val="新細明體"/>
        <family val="2"/>
        <charset val="136"/>
      </rPr>
      <t>流通股數減少比率</t>
    </r>
    <r>
      <rPr>
        <sz val="11"/>
        <color theme="1"/>
        <rFont val="Calibri Light"/>
        <family val="2"/>
      </rPr>
      <t>)</t>
    </r>
    <r>
      <rPr>
        <sz val="11"/>
        <color theme="1"/>
        <rFont val="新細明體"/>
        <family val="2"/>
        <charset val="136"/>
      </rPr>
      <t>平均</t>
    </r>
    <phoneticPr fontId="1" type="noConversion"/>
  </si>
  <si>
    <r>
      <rPr>
        <sz val="11"/>
        <color theme="1"/>
        <rFont val="新細明體"/>
        <family val="2"/>
        <charset val="136"/>
      </rPr>
      <t>近</t>
    </r>
    <r>
      <rPr>
        <sz val="11"/>
        <color theme="1"/>
        <rFont val="Calibri Light"/>
        <family val="2"/>
      </rPr>
      <t>5</t>
    </r>
    <r>
      <rPr>
        <sz val="11"/>
        <color theme="1"/>
        <rFont val="新細明體"/>
        <family val="2"/>
        <charset val="136"/>
      </rPr>
      <t>年股息配發率</t>
    </r>
    <r>
      <rPr>
        <sz val="11"/>
        <color theme="1"/>
        <rFont val="Calibri Light"/>
        <family val="2"/>
      </rPr>
      <t>(</t>
    </r>
    <r>
      <rPr>
        <sz val="11"/>
        <color theme="1"/>
        <rFont val="新細明體"/>
        <family val="2"/>
        <charset val="136"/>
      </rPr>
      <t>股息</t>
    </r>
    <r>
      <rPr>
        <sz val="11"/>
        <color theme="1"/>
        <rFont val="Calibri Light"/>
        <family val="2"/>
      </rPr>
      <t>÷EPS)</t>
    </r>
    <r>
      <rPr>
        <sz val="11"/>
        <color theme="1"/>
        <rFont val="新細明體"/>
        <family val="2"/>
        <charset val="136"/>
      </rPr>
      <t>平均</t>
    </r>
    <phoneticPr fontId="1" type="noConversion"/>
  </si>
  <si>
    <r>
      <rPr>
        <sz val="11"/>
        <color theme="1"/>
        <rFont val="新細明體"/>
        <family val="2"/>
        <charset val="136"/>
      </rPr>
      <t>最近</t>
    </r>
    <r>
      <rPr>
        <sz val="11"/>
        <color theme="1"/>
        <rFont val="Calibri Light"/>
        <family val="2"/>
      </rPr>
      <t>1</t>
    </r>
    <r>
      <rPr>
        <sz val="11"/>
        <color theme="1"/>
        <rFont val="新細明體"/>
        <family val="2"/>
        <charset val="136"/>
      </rPr>
      <t>年度流通股數</t>
    </r>
    <phoneticPr fontId="1" type="noConversion"/>
  </si>
  <si>
    <r>
      <t>DCF</t>
    </r>
    <r>
      <rPr>
        <sz val="11"/>
        <color theme="1"/>
        <rFont val="新細明體"/>
        <family val="2"/>
        <charset val="136"/>
      </rPr>
      <t>計算估值公式</t>
    </r>
    <phoneticPr fontId="1" type="noConversion"/>
  </si>
  <si>
    <r>
      <rPr>
        <sz val="11"/>
        <color theme="1"/>
        <rFont val="新細明體"/>
        <family val="2"/>
        <charset val="136"/>
      </rPr>
      <t>第</t>
    </r>
    <r>
      <rPr>
        <sz val="11"/>
        <color theme="1"/>
        <rFont val="Calibri Light"/>
        <family val="2"/>
      </rPr>
      <t>1</t>
    </r>
    <r>
      <rPr>
        <sz val="11"/>
        <color theme="1"/>
        <rFont val="新細明體"/>
        <family val="2"/>
        <charset val="136"/>
      </rPr>
      <t>年</t>
    </r>
    <phoneticPr fontId="1" type="noConversion"/>
  </si>
  <si>
    <r>
      <rPr>
        <sz val="11"/>
        <color theme="1"/>
        <rFont val="新細明體"/>
        <family val="2"/>
        <charset val="136"/>
      </rPr>
      <t>第</t>
    </r>
    <r>
      <rPr>
        <sz val="11"/>
        <color theme="1"/>
        <rFont val="Calibri Light"/>
        <family val="2"/>
      </rPr>
      <t>2</t>
    </r>
    <r>
      <rPr>
        <sz val="11"/>
        <color theme="1"/>
        <rFont val="新細明體"/>
        <family val="2"/>
        <charset val="136"/>
      </rPr>
      <t>年</t>
    </r>
    <phoneticPr fontId="1" type="noConversion"/>
  </si>
  <si>
    <r>
      <rPr>
        <sz val="11"/>
        <color theme="1"/>
        <rFont val="新細明體"/>
        <family val="2"/>
        <charset val="136"/>
      </rPr>
      <t>第</t>
    </r>
    <r>
      <rPr>
        <sz val="11"/>
        <color theme="1"/>
        <rFont val="Calibri Light"/>
        <family val="2"/>
      </rPr>
      <t xml:space="preserve"> 3</t>
    </r>
    <r>
      <rPr>
        <sz val="11"/>
        <color theme="1"/>
        <rFont val="新細明體"/>
        <family val="2"/>
        <charset val="136"/>
      </rPr>
      <t>年</t>
    </r>
    <phoneticPr fontId="1" type="noConversion"/>
  </si>
  <si>
    <r>
      <rPr>
        <sz val="11"/>
        <color theme="1"/>
        <rFont val="新細明體"/>
        <family val="2"/>
        <charset val="136"/>
      </rPr>
      <t>第</t>
    </r>
    <r>
      <rPr>
        <sz val="11"/>
        <color theme="1"/>
        <rFont val="Calibri Light"/>
        <family val="2"/>
      </rPr>
      <t>4</t>
    </r>
    <r>
      <rPr>
        <sz val="11"/>
        <color theme="1"/>
        <rFont val="新細明體"/>
        <family val="2"/>
        <charset val="136"/>
      </rPr>
      <t>年</t>
    </r>
    <phoneticPr fontId="1" type="noConversion"/>
  </si>
  <si>
    <r>
      <rPr>
        <sz val="11"/>
        <color theme="1"/>
        <rFont val="新細明體"/>
        <family val="2"/>
        <charset val="136"/>
      </rPr>
      <t>第</t>
    </r>
    <r>
      <rPr>
        <sz val="11"/>
        <color theme="1"/>
        <rFont val="Calibri Light"/>
        <family val="2"/>
      </rPr>
      <t>5</t>
    </r>
    <r>
      <rPr>
        <sz val="11"/>
        <color theme="1"/>
        <rFont val="新細明體"/>
        <family val="2"/>
        <charset val="136"/>
      </rPr>
      <t>年</t>
    </r>
    <phoneticPr fontId="1" type="noConversion"/>
  </si>
  <si>
    <r>
      <rPr>
        <sz val="11"/>
        <color theme="1"/>
        <rFont val="新細明體"/>
        <family val="2"/>
        <charset val="136"/>
      </rPr>
      <t>第</t>
    </r>
    <r>
      <rPr>
        <sz val="11"/>
        <color theme="1"/>
        <rFont val="Calibri Light"/>
        <family val="2"/>
      </rPr>
      <t>6</t>
    </r>
    <r>
      <rPr>
        <sz val="11"/>
        <color theme="1"/>
        <rFont val="新細明體"/>
        <family val="2"/>
        <charset val="136"/>
      </rPr>
      <t>年</t>
    </r>
    <phoneticPr fontId="1" type="noConversion"/>
  </si>
  <si>
    <r>
      <rPr>
        <sz val="11"/>
        <color theme="1"/>
        <rFont val="新細明體"/>
        <family val="2"/>
        <charset val="136"/>
      </rPr>
      <t>第</t>
    </r>
    <r>
      <rPr>
        <sz val="11"/>
        <color theme="1"/>
        <rFont val="Calibri Light"/>
        <family val="2"/>
      </rPr>
      <t>7</t>
    </r>
    <r>
      <rPr>
        <sz val="11"/>
        <color theme="1"/>
        <rFont val="新細明體"/>
        <family val="2"/>
        <charset val="136"/>
      </rPr>
      <t>年</t>
    </r>
    <phoneticPr fontId="1" type="noConversion"/>
  </si>
  <si>
    <r>
      <rPr>
        <sz val="11"/>
        <color theme="1"/>
        <rFont val="新細明體"/>
        <family val="2"/>
        <charset val="136"/>
      </rPr>
      <t>第</t>
    </r>
    <r>
      <rPr>
        <sz val="11"/>
        <color theme="1"/>
        <rFont val="Calibri Light"/>
        <family val="2"/>
      </rPr>
      <t>8</t>
    </r>
    <r>
      <rPr>
        <sz val="11"/>
        <color theme="1"/>
        <rFont val="新細明體"/>
        <family val="2"/>
        <charset val="136"/>
      </rPr>
      <t>年</t>
    </r>
    <phoneticPr fontId="1" type="noConversion"/>
  </si>
  <si>
    <r>
      <rPr>
        <sz val="11"/>
        <color theme="1"/>
        <rFont val="新細明體"/>
        <family val="2"/>
        <charset val="136"/>
      </rPr>
      <t>第</t>
    </r>
    <r>
      <rPr>
        <sz val="11"/>
        <color theme="1"/>
        <rFont val="Calibri Light"/>
        <family val="2"/>
      </rPr>
      <t>9</t>
    </r>
    <r>
      <rPr>
        <sz val="11"/>
        <color theme="1"/>
        <rFont val="新細明體"/>
        <family val="2"/>
        <charset val="136"/>
      </rPr>
      <t>年</t>
    </r>
    <phoneticPr fontId="1" type="noConversion"/>
  </si>
  <si>
    <r>
      <rPr>
        <sz val="11"/>
        <color theme="1"/>
        <rFont val="新細明體"/>
        <family val="2"/>
        <charset val="136"/>
      </rPr>
      <t>第</t>
    </r>
    <r>
      <rPr>
        <sz val="11"/>
        <color theme="1"/>
        <rFont val="Calibri Light"/>
        <family val="2"/>
      </rPr>
      <t>10</t>
    </r>
    <r>
      <rPr>
        <sz val="11"/>
        <color theme="1"/>
        <rFont val="新細明體"/>
        <family val="2"/>
        <charset val="136"/>
      </rPr>
      <t>年</t>
    </r>
    <phoneticPr fontId="1" type="noConversion"/>
  </si>
  <si>
    <r>
      <rPr>
        <sz val="11"/>
        <color theme="1"/>
        <rFont val="新細明體"/>
        <family val="2"/>
        <charset val="136"/>
      </rPr>
      <t>稅後淨利</t>
    </r>
    <phoneticPr fontId="1" type="noConversion"/>
  </si>
  <si>
    <r>
      <rPr>
        <sz val="11"/>
        <color theme="1"/>
        <rFont val="新細明體"/>
        <family val="2"/>
        <charset val="136"/>
      </rPr>
      <t>流通股數</t>
    </r>
    <phoneticPr fontId="1" type="noConversion"/>
  </si>
  <si>
    <r>
      <t>EPS(</t>
    </r>
    <r>
      <rPr>
        <sz val="11"/>
        <color theme="1"/>
        <rFont val="新細明體"/>
        <family val="2"/>
        <charset val="136"/>
      </rPr>
      <t>每股稅後盈餘</t>
    </r>
    <r>
      <rPr>
        <sz val="11"/>
        <color theme="1"/>
        <rFont val="Calibri Light"/>
        <family val="2"/>
      </rPr>
      <t>)</t>
    </r>
    <phoneticPr fontId="1" type="noConversion"/>
  </si>
  <si>
    <r>
      <rPr>
        <sz val="11"/>
        <color theme="1"/>
        <rFont val="新細明體"/>
        <family val="2"/>
        <charset val="136"/>
      </rPr>
      <t>未來報酬率</t>
    </r>
    <r>
      <rPr>
        <sz val="11"/>
        <color theme="1"/>
        <rFont val="Calibri Light"/>
        <family val="2"/>
      </rPr>
      <t>(1+</t>
    </r>
    <r>
      <rPr>
        <sz val="11"/>
        <color theme="1"/>
        <rFont val="新細明體"/>
        <family val="2"/>
        <charset val="136"/>
      </rPr>
      <t>預期報酬率</t>
    </r>
    <r>
      <rPr>
        <sz val="11"/>
        <color theme="1"/>
        <rFont val="Calibri Light"/>
        <family val="2"/>
      </rPr>
      <t>)</t>
    </r>
    <phoneticPr fontId="1" type="noConversion"/>
  </si>
  <si>
    <r>
      <rPr>
        <sz val="11"/>
        <color theme="1"/>
        <rFont val="新細明體"/>
        <family val="2"/>
        <charset val="136"/>
      </rPr>
      <t>便宜價</t>
    </r>
    <phoneticPr fontId="1" type="noConversion"/>
  </si>
  <si>
    <r>
      <rPr>
        <sz val="11"/>
        <color theme="1"/>
        <rFont val="新細明體"/>
        <family val="2"/>
        <charset val="136"/>
      </rPr>
      <t>合理價</t>
    </r>
    <phoneticPr fontId="1" type="noConversion"/>
  </si>
  <si>
    <r>
      <rPr>
        <sz val="11"/>
        <color theme="1"/>
        <rFont val="新細明體"/>
        <family val="2"/>
        <charset val="136"/>
      </rPr>
      <t>昂貴價</t>
    </r>
    <phoneticPr fontId="1" type="noConversion"/>
  </si>
  <si>
    <r>
      <rPr>
        <sz val="11"/>
        <color theme="1"/>
        <rFont val="新細明體"/>
        <family val="2"/>
        <charset val="136"/>
      </rPr>
      <t>出場價</t>
    </r>
    <r>
      <rPr>
        <sz val="11"/>
        <color theme="1"/>
        <rFont val="Calibri Light"/>
        <family val="2"/>
      </rPr>
      <t>(</t>
    </r>
    <r>
      <rPr>
        <sz val="11"/>
        <color theme="1"/>
        <rFont val="新細明體"/>
        <family val="2"/>
        <charset val="136"/>
      </rPr>
      <t>第</t>
    </r>
    <r>
      <rPr>
        <sz val="11"/>
        <color theme="1"/>
        <rFont val="Calibri Light"/>
        <family val="2"/>
      </rPr>
      <t>10</t>
    </r>
    <r>
      <rPr>
        <sz val="11"/>
        <color theme="1"/>
        <rFont val="新細明體"/>
        <family val="2"/>
        <charset val="136"/>
      </rPr>
      <t>年</t>
    </r>
    <r>
      <rPr>
        <sz val="11"/>
        <color theme="1"/>
        <rFont val="Calibri Light"/>
        <family val="2"/>
      </rPr>
      <t>EPS×</t>
    </r>
    <r>
      <rPr>
        <sz val="11"/>
        <color theme="1"/>
        <rFont val="新細明體"/>
        <family val="2"/>
        <charset val="136"/>
      </rPr>
      <t>本益比</t>
    </r>
    <r>
      <rPr>
        <sz val="11"/>
        <color theme="1"/>
        <rFont val="Calibri Light"/>
        <family val="2"/>
      </rPr>
      <t>17</t>
    </r>
    <r>
      <rPr>
        <sz val="11"/>
        <color theme="1"/>
        <rFont val="新細明體"/>
        <family val="2"/>
        <charset val="136"/>
      </rPr>
      <t>倍</t>
    </r>
    <r>
      <rPr>
        <sz val="11"/>
        <color theme="1"/>
        <rFont val="Calibri Light"/>
        <family val="2"/>
      </rPr>
      <t>)</t>
    </r>
    <phoneticPr fontId="1" type="noConversion"/>
  </si>
  <si>
    <r>
      <rPr>
        <sz val="11"/>
        <color theme="1"/>
        <rFont val="新細明體"/>
        <family val="2"/>
        <charset val="136"/>
      </rPr>
      <t>加計股息總報酬估算</t>
    </r>
    <r>
      <rPr>
        <sz val="11"/>
        <color theme="1"/>
        <rFont val="Calibri Light"/>
        <family val="2"/>
      </rPr>
      <t>(</t>
    </r>
    <r>
      <rPr>
        <sz val="11"/>
        <color theme="1"/>
        <rFont val="新細明體"/>
        <family val="2"/>
        <charset val="136"/>
      </rPr>
      <t>第</t>
    </r>
    <r>
      <rPr>
        <sz val="11"/>
        <color theme="1"/>
        <rFont val="Calibri Light"/>
        <family val="2"/>
      </rPr>
      <t>1</t>
    </r>
    <r>
      <rPr>
        <sz val="11"/>
        <color theme="1"/>
        <rFont val="新細明體"/>
        <family val="2"/>
        <charset val="136"/>
      </rPr>
      <t>年領取股息在未來</t>
    </r>
    <r>
      <rPr>
        <sz val="11"/>
        <color theme="1"/>
        <rFont val="Calibri Light"/>
        <family val="2"/>
      </rPr>
      <t>10</t>
    </r>
    <r>
      <rPr>
        <sz val="11"/>
        <color theme="1"/>
        <rFont val="新細明體"/>
        <family val="2"/>
        <charset val="136"/>
      </rPr>
      <t>年創造收益總和；公式為</t>
    </r>
    <r>
      <rPr>
        <sz val="11"/>
        <color theme="1"/>
        <rFont val="Calibri Light"/>
        <family val="2"/>
      </rPr>
      <t>(EPS×</t>
    </r>
    <r>
      <rPr>
        <sz val="11"/>
        <color theme="1"/>
        <rFont val="新細明體"/>
        <family val="2"/>
        <charset val="136"/>
      </rPr>
      <t>股息配發率</t>
    </r>
    <r>
      <rPr>
        <sz val="11"/>
        <color theme="1"/>
        <rFont val="Calibri Light"/>
        <family val="2"/>
      </rPr>
      <t>)÷</t>
    </r>
    <r>
      <rPr>
        <sz val="11"/>
        <color theme="1"/>
        <rFont val="新細明體"/>
        <family val="2"/>
        <charset val="136"/>
      </rPr>
      <t>未來報酬率</t>
    </r>
    <r>
      <rPr>
        <sz val="11"/>
        <color theme="1"/>
        <rFont val="Calibri Light"/>
        <family val="2"/>
      </rPr>
      <t>)</t>
    </r>
    <phoneticPr fontId="1" type="noConversion"/>
  </si>
  <si>
    <r>
      <rPr>
        <sz val="11"/>
        <color theme="1"/>
        <rFont val="新細明體"/>
        <family val="2"/>
        <charset val="136"/>
      </rPr>
      <t>總和</t>
    </r>
    <phoneticPr fontId="1" type="noConversion"/>
  </si>
  <si>
    <r>
      <rPr>
        <sz val="11"/>
        <color theme="1"/>
        <rFont val="細明體"/>
        <family val="3"/>
        <charset val="136"/>
      </rPr>
      <t>加計股息後股價現值</t>
    </r>
    <r>
      <rPr>
        <sz val="11"/>
        <color theme="1"/>
        <rFont val="Calibri Light"/>
        <family val="2"/>
      </rPr>
      <t>(</t>
    </r>
    <r>
      <rPr>
        <sz val="11"/>
        <color theme="1"/>
        <rFont val="細明體"/>
        <family val="3"/>
        <charset val="136"/>
      </rPr>
      <t>折算後股價現值</t>
    </r>
    <r>
      <rPr>
        <sz val="11"/>
        <color theme="1"/>
        <rFont val="Calibri Light"/>
        <family val="2"/>
      </rPr>
      <t>+10</t>
    </r>
    <r>
      <rPr>
        <sz val="11"/>
        <color theme="1"/>
        <rFont val="細明體"/>
        <family val="3"/>
        <charset val="136"/>
      </rPr>
      <t>年股息總和</t>
    </r>
    <r>
      <rPr>
        <sz val="11"/>
        <color theme="1"/>
        <rFont val="Calibri Light"/>
        <family val="2"/>
      </rPr>
      <t>)</t>
    </r>
    <phoneticPr fontId="1" type="noConversion"/>
  </si>
  <si>
    <r>
      <rPr>
        <sz val="11"/>
        <color theme="1"/>
        <rFont val="新細明體"/>
        <family val="2"/>
        <charset val="136"/>
      </rPr>
      <t>若要追求更明確的評估計算，喬瑟夫再去一一計算形成稅後淨利的各個財務科目在近</t>
    </r>
    <r>
      <rPr>
        <sz val="11"/>
        <color theme="1"/>
        <rFont val="Calibri Light"/>
        <family val="2"/>
      </rPr>
      <t>5</t>
    </r>
    <r>
      <rPr>
        <sz val="11"/>
        <color theme="1"/>
        <rFont val="新細明體"/>
        <family val="2"/>
        <charset val="136"/>
      </rPr>
      <t>年成長率或數字的平均值</t>
    </r>
    <phoneticPr fontId="1" type="noConversion"/>
  </si>
  <si>
    <r>
      <rPr>
        <sz val="11"/>
        <color theme="1"/>
        <rFont val="新細明體"/>
        <family val="2"/>
        <charset val="136"/>
      </rPr>
      <t>最近</t>
    </r>
    <r>
      <rPr>
        <sz val="11"/>
        <color theme="1"/>
        <rFont val="Calibri Light"/>
        <family val="2"/>
      </rPr>
      <t>1</t>
    </r>
    <r>
      <rPr>
        <sz val="11"/>
        <color theme="1"/>
        <rFont val="新細明體"/>
        <family val="2"/>
        <charset val="136"/>
      </rPr>
      <t>年度稅後淨利</t>
    </r>
    <r>
      <rPr>
        <sz val="11"/>
        <color theme="1"/>
        <rFont val="Calibri Light"/>
        <family val="2"/>
      </rPr>
      <t>(</t>
    </r>
    <r>
      <rPr>
        <sz val="11"/>
        <color theme="1"/>
        <rFont val="新細明體"/>
        <family val="2"/>
        <charset val="136"/>
      </rPr>
      <t>元</t>
    </r>
    <r>
      <rPr>
        <sz val="11"/>
        <color theme="1"/>
        <rFont val="Calibri Light"/>
        <family val="2"/>
      </rPr>
      <t>)</t>
    </r>
    <phoneticPr fontId="1" type="noConversion"/>
  </si>
  <si>
    <t>目前股價(元)</t>
    <phoneticPr fontId="1" type="noConversion"/>
  </si>
  <si>
    <t>出場本益比(PE)</t>
    <phoneticPr fontId="1" type="noConversion"/>
  </si>
  <si>
    <t>便宜價買進的預期報酬率</t>
    <phoneticPr fontId="1" type="noConversion"/>
  </si>
  <si>
    <t>合理價買進的預期報酬率</t>
    <phoneticPr fontId="1" type="noConversion"/>
  </si>
  <si>
    <t>昂貴價買進的預期報酬率</t>
    <phoneticPr fontId="1" type="noConversion"/>
  </si>
  <si>
    <t>財務項目</t>
    <phoneticPr fontId="1" type="noConversion"/>
  </si>
  <si>
    <r>
      <rPr>
        <sz val="11"/>
        <color theme="1"/>
        <rFont val="新細明體"/>
        <family val="2"/>
        <charset val="136"/>
      </rPr>
      <t>自設值</t>
    </r>
    <r>
      <rPr>
        <sz val="11"/>
        <color theme="1"/>
        <rFont val="Calibri Light"/>
        <family val="2"/>
      </rPr>
      <t>(</t>
    </r>
    <r>
      <rPr>
        <sz val="11"/>
        <color theme="1"/>
        <rFont val="新細明體"/>
        <family val="2"/>
        <charset val="136"/>
      </rPr>
      <t>請自行評估後填入，其他數值會自動計算</t>
    </r>
    <r>
      <rPr>
        <sz val="11"/>
        <color theme="1"/>
        <rFont val="Calibri Light"/>
        <family val="2"/>
      </rPr>
      <t>)</t>
    </r>
    <phoneticPr fontId="1" type="noConversion"/>
  </si>
  <si>
    <t>含息</t>
    <phoneticPr fontId="1" type="noConversion"/>
  </si>
  <si>
    <r>
      <rPr>
        <b/>
        <sz val="11"/>
        <color rgb="FFC00000"/>
        <rFont val="新細明體"/>
        <family val="1"/>
        <charset val="136"/>
      </rPr>
      <t>便宜價</t>
    </r>
    <phoneticPr fontId="1" type="noConversion"/>
  </si>
  <si>
    <r>
      <rPr>
        <b/>
        <sz val="11"/>
        <color rgb="FFC00000"/>
        <rFont val="新細明體"/>
        <family val="1"/>
        <charset val="136"/>
      </rPr>
      <t>合理價</t>
    </r>
    <phoneticPr fontId="1" type="noConversion"/>
  </si>
  <si>
    <r>
      <rPr>
        <b/>
        <sz val="11"/>
        <color rgb="FFC00000"/>
        <rFont val="新細明體"/>
        <family val="1"/>
        <charset val="136"/>
      </rPr>
      <t>昂貴價</t>
    </r>
    <phoneticPr fontId="1" type="noConversion"/>
  </si>
  <si>
    <r>
      <rPr>
        <sz val="11"/>
        <rFont val="新細明體"/>
        <family val="1"/>
        <charset val="136"/>
      </rPr>
      <t>便宜價</t>
    </r>
    <phoneticPr fontId="1" type="noConversion"/>
  </si>
  <si>
    <r>
      <rPr>
        <sz val="11"/>
        <rFont val="新細明體"/>
        <family val="1"/>
        <charset val="136"/>
      </rPr>
      <t>合理價</t>
    </r>
    <phoneticPr fontId="1" type="noConversion"/>
  </si>
  <si>
    <r>
      <rPr>
        <sz val="11"/>
        <rFont val="新細明體"/>
        <family val="1"/>
        <charset val="136"/>
      </rPr>
      <t>昂貴價</t>
    </r>
    <phoneticPr fontId="1" type="noConversion"/>
  </si>
  <si>
    <r>
      <t>(</t>
    </r>
    <r>
      <rPr>
        <b/>
        <sz val="11"/>
        <color theme="1"/>
        <rFont val="細明體"/>
        <family val="3"/>
        <charset val="136"/>
      </rPr>
      <t>不含息</t>
    </r>
    <r>
      <rPr>
        <b/>
        <sz val="11"/>
        <color theme="1"/>
        <rFont val="Calibri Light"/>
        <family val="2"/>
      </rPr>
      <t>)</t>
    </r>
    <phoneticPr fontId="1" type="noConversion"/>
  </si>
  <si>
    <r>
      <rPr>
        <sz val="11"/>
        <color theme="1"/>
        <rFont val="新細明體"/>
        <family val="2"/>
        <charset val="136"/>
      </rPr>
      <t>折算股價現值</t>
    </r>
    <r>
      <rPr>
        <sz val="11"/>
        <color theme="1"/>
        <rFont val="Calibri Light"/>
        <family val="2"/>
      </rPr>
      <t>(</t>
    </r>
    <r>
      <rPr>
        <sz val="11"/>
        <color theme="1"/>
        <rFont val="新細明體"/>
        <family val="2"/>
        <charset val="136"/>
      </rPr>
      <t>出場價</t>
    </r>
    <r>
      <rPr>
        <sz val="11"/>
        <color theme="1"/>
        <rFont val="Calibri Light"/>
        <family val="2"/>
      </rPr>
      <t>÷</t>
    </r>
    <r>
      <rPr>
        <sz val="11"/>
        <color theme="1"/>
        <rFont val="新細明體"/>
        <family val="2"/>
        <charset val="136"/>
      </rPr>
      <t>第</t>
    </r>
    <r>
      <rPr>
        <sz val="11"/>
        <color theme="1"/>
        <rFont val="Calibri Light"/>
        <family val="2"/>
      </rPr>
      <t>10</t>
    </r>
    <r>
      <rPr>
        <sz val="11"/>
        <color theme="1"/>
        <rFont val="新細明體"/>
        <family val="2"/>
        <charset val="136"/>
      </rPr>
      <t>年累計報酬率</t>
    </r>
    <r>
      <rPr>
        <sz val="11"/>
        <color theme="1"/>
        <rFont val="Calibri Light"/>
        <family val="2"/>
      </rPr>
      <t>)</t>
    </r>
    <phoneticPr fontId="1" type="noConversion"/>
  </si>
  <si>
    <t>試算流程區(根據黃色欄位輸入數值自動計算)</t>
    <phoneticPr fontId="1" type="noConversion"/>
  </si>
  <si>
    <r>
      <t>DCF</t>
    </r>
    <r>
      <rPr>
        <b/>
        <sz val="11"/>
        <rFont val="細明體"/>
        <family val="3"/>
        <charset val="136"/>
      </rPr>
      <t>公式算價結果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</si>
</sst>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新細明體"/>
      <family val="2"/>
      <charset val="136"/>
    </font>
    <font>
      <sz val="11"/>
      <color theme="1"/>
      <name val="Calibri Light"/>
      <family val="2"/>
    </font>
    <font>
      <b/>
      <sz val="11"/>
      <color rgb="FFC00000"/>
      <name val="Calibri Light"/>
      <family val="2"/>
    </font>
    <font>
      <b/>
      <sz val="11"/>
      <color rgb="FFC00000"/>
      <name val="新細明體"/>
      <family val="1"/>
      <charset val="136"/>
    </font>
    <font>
      <sz val="11"/>
      <color theme="1"/>
      <name val="細明體"/>
      <family val="3"/>
      <charset val="136"/>
    </font>
    <font>
      <b/>
      <sz val="11"/>
      <color theme="1"/>
      <name val="Calibri Light"/>
      <family val="2"/>
    </font>
    <font>
      <b/>
      <sz val="11"/>
      <color theme="1"/>
      <name val="細明體"/>
      <family val="3"/>
      <charset val="136"/>
    </font>
    <font>
      <b/>
      <sz val="11"/>
      <name val="Calibri Light"/>
      <family val="2"/>
    </font>
    <font>
      <sz val="11"/>
      <name val="Calibri Light"/>
      <family val="2"/>
    </font>
    <font>
      <sz val="11"/>
      <name val="新細明體"/>
      <family val="1"/>
      <charset val="136"/>
    </font>
    <font>
      <b/>
      <sz val="1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9" fontId="3" fillId="2" borderId="0" xfId="0" applyNumberFormat="1" applyFont="1" applyFill="1">
      <alignment vertical="center"/>
    </xf>
    <xf numFmtId="0" fontId="3" fillId="2" borderId="0" xfId="0" applyFont="1" applyFill="1">
      <alignment vertical="center"/>
    </xf>
    <xf numFmtId="2" fontId="3" fillId="0" borderId="0" xfId="0" applyNumberFormat="1" applyFont="1">
      <alignment vertical="center"/>
    </xf>
    <xf numFmtId="9" fontId="3" fillId="0" borderId="0" xfId="0" applyNumberFormat="1" applyFont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10" fillId="0" borderId="0" xfId="0" applyFont="1">
      <alignment vertical="center"/>
    </xf>
    <xf numFmtId="2" fontId="10" fillId="0" borderId="0" xfId="0" applyNumberFormat="1" applyFont="1">
      <alignment vertical="center"/>
    </xf>
    <xf numFmtId="176" fontId="10" fillId="0" borderId="0" xfId="0" applyNumberFormat="1" applyFont="1">
      <alignment vertical="center"/>
    </xf>
    <xf numFmtId="0" fontId="4" fillId="3" borderId="0" xfId="0" applyFont="1" applyFill="1">
      <alignment vertical="center"/>
    </xf>
    <xf numFmtId="2" fontId="4" fillId="3" borderId="0" xfId="0" applyNumberFormat="1" applyFont="1" applyFill="1">
      <alignment vertical="center"/>
    </xf>
    <xf numFmtId="176" fontId="4" fillId="3" borderId="0" xfId="0" applyNumberFormat="1" applyFont="1" applyFill="1">
      <alignment vertical="center"/>
    </xf>
    <xf numFmtId="0" fontId="2" fillId="2" borderId="0" xfId="0" applyFont="1" applyFill="1">
      <alignment vertical="center"/>
    </xf>
    <xf numFmtId="0" fontId="9" fillId="3" borderId="0" xfId="0" applyFont="1" applyFill="1">
      <alignment vertical="center"/>
    </xf>
    <xf numFmtId="0" fontId="7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vertical="center" wrapText="1"/>
    </xf>
    <xf numFmtId="0" fontId="12" fillId="4" borderId="0" xfId="0" applyFont="1" applyFill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workbookViewId="0">
      <selection activeCell="A14" sqref="A14"/>
    </sheetView>
  </sheetViews>
  <sheetFormatPr defaultRowHeight="14.4" x14ac:dyDescent="0.3"/>
  <cols>
    <col min="1" max="1" width="41.296875" style="1" customWidth="1"/>
    <col min="2" max="2" width="12.5" style="1" customWidth="1"/>
    <col min="3" max="3" width="12.69921875" style="1" bestFit="1" customWidth="1"/>
    <col min="4" max="11" width="11.3984375" style="1" bestFit="1" customWidth="1"/>
    <col min="12" max="16384" width="8.796875" style="1"/>
  </cols>
  <sheetData>
    <row r="1" spans="1:3" ht="14.95" x14ac:dyDescent="0.3">
      <c r="A1" s="14" t="s">
        <v>33</v>
      </c>
      <c r="B1" s="3" t="s">
        <v>34</v>
      </c>
    </row>
    <row r="2" spans="1:3" ht="14.95" x14ac:dyDescent="0.3">
      <c r="A2" s="1" t="s">
        <v>0</v>
      </c>
      <c r="B2" s="2">
        <v>0.03</v>
      </c>
    </row>
    <row r="3" spans="1:3" ht="14.95" x14ac:dyDescent="0.3">
      <c r="A3" s="1" t="s">
        <v>1</v>
      </c>
      <c r="B3" s="2">
        <v>-3.7499999999999999E-2</v>
      </c>
    </row>
    <row r="4" spans="1:3" ht="14.95" x14ac:dyDescent="0.3">
      <c r="A4" s="1" t="s">
        <v>2</v>
      </c>
      <c r="B4" s="2">
        <v>0.6</v>
      </c>
    </row>
    <row r="5" spans="1:3" ht="14.95" x14ac:dyDescent="0.3">
      <c r="A5" s="1" t="s">
        <v>27</v>
      </c>
      <c r="B5" s="3">
        <v>4505450000</v>
      </c>
    </row>
    <row r="6" spans="1:3" ht="14.95" x14ac:dyDescent="0.3">
      <c r="A6" s="1" t="s">
        <v>3</v>
      </c>
      <c r="B6" s="3">
        <v>828000000</v>
      </c>
    </row>
    <row r="7" spans="1:3" ht="14.95" x14ac:dyDescent="0.3">
      <c r="A7" s="7" t="s">
        <v>28</v>
      </c>
      <c r="B7" s="3">
        <v>128.4</v>
      </c>
    </row>
    <row r="8" spans="1:3" ht="14.95" x14ac:dyDescent="0.3">
      <c r="A8" s="7" t="s">
        <v>29</v>
      </c>
      <c r="B8" s="3">
        <v>17</v>
      </c>
    </row>
    <row r="9" spans="1:3" ht="14.95" x14ac:dyDescent="0.3">
      <c r="A9" s="7" t="s">
        <v>30</v>
      </c>
      <c r="B9" s="2">
        <v>0.13</v>
      </c>
    </row>
    <row r="10" spans="1:3" ht="14.95" x14ac:dyDescent="0.3">
      <c r="A10" s="7" t="s">
        <v>31</v>
      </c>
      <c r="B10" s="2">
        <v>0.09</v>
      </c>
    </row>
    <row r="11" spans="1:3" ht="14.95" x14ac:dyDescent="0.3">
      <c r="A11" s="7" t="s">
        <v>32</v>
      </c>
      <c r="B11" s="2">
        <v>0.03</v>
      </c>
    </row>
    <row r="13" spans="1:3" ht="14.95" x14ac:dyDescent="0.3">
      <c r="A13" s="15" t="s">
        <v>45</v>
      </c>
      <c r="B13" s="16" t="s">
        <v>42</v>
      </c>
      <c r="C13" s="17" t="s">
        <v>35</v>
      </c>
    </row>
    <row r="14" spans="1:3" ht="14.95" x14ac:dyDescent="0.3">
      <c r="A14" s="11" t="s">
        <v>36</v>
      </c>
      <c r="B14" s="12">
        <f>+B30/K25</f>
        <v>42.368139342864019</v>
      </c>
      <c r="C14" s="13">
        <f>+B31+L36</f>
        <v>61.326241152609086</v>
      </c>
    </row>
    <row r="15" spans="1:3" ht="14.95" x14ac:dyDescent="0.3">
      <c r="A15" s="11" t="s">
        <v>37</v>
      </c>
      <c r="B15" s="12">
        <f t="shared" ref="B15:B16" si="0">+B31/K26</f>
        <v>17.896759926488173</v>
      </c>
      <c r="C15" s="13">
        <f t="shared" ref="C15:C16" si="1">+B32+L37</f>
        <v>83.173642793686611</v>
      </c>
    </row>
    <row r="16" spans="1:3" ht="14.95" x14ac:dyDescent="0.3">
      <c r="A16" s="11" t="s">
        <v>38</v>
      </c>
      <c r="B16" s="12">
        <f t="shared" si="0"/>
        <v>45.205013173046154</v>
      </c>
      <c r="C16" s="13">
        <f t="shared" si="1"/>
        <v>136.81935954315767</v>
      </c>
    </row>
    <row r="17" spans="1:11" x14ac:dyDescent="0.3">
      <c r="A17" s="11"/>
      <c r="B17" s="12"/>
      <c r="C17" s="13"/>
    </row>
    <row r="18" spans="1:11" s="18" customFormat="1" ht="16.100000000000001" customHeight="1" x14ac:dyDescent="0.3">
      <c r="A18" s="19" t="s">
        <v>44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14.95" x14ac:dyDescent="0.3">
      <c r="A19" s="1" t="s">
        <v>4</v>
      </c>
      <c r="B19" s="1" t="s">
        <v>5</v>
      </c>
      <c r="C19" s="1" t="s">
        <v>6</v>
      </c>
      <c r="D19" s="1" t="s">
        <v>7</v>
      </c>
      <c r="E19" s="1" t="s">
        <v>8</v>
      </c>
      <c r="F19" s="1" t="s">
        <v>9</v>
      </c>
      <c r="G19" s="1" t="s">
        <v>10</v>
      </c>
      <c r="H19" s="1" t="s">
        <v>11</v>
      </c>
      <c r="I19" s="1" t="s">
        <v>12</v>
      </c>
      <c r="J19" s="1" t="s">
        <v>13</v>
      </c>
      <c r="K19" s="1" t="s">
        <v>14</v>
      </c>
    </row>
    <row r="20" spans="1:11" ht="14.95" x14ac:dyDescent="0.3">
      <c r="A20" s="1" t="s">
        <v>15</v>
      </c>
      <c r="B20" s="1">
        <f>+B5*(1+B2)</f>
        <v>4640613500</v>
      </c>
      <c r="C20" s="1">
        <f t="shared" ref="C20:K20" si="2">+B20*(1+B2)</f>
        <v>4779831905</v>
      </c>
      <c r="D20" s="1">
        <f t="shared" si="2"/>
        <v>4779831905</v>
      </c>
      <c r="E20" s="1">
        <f t="shared" si="2"/>
        <v>4779831905</v>
      </c>
      <c r="F20" s="1">
        <f t="shared" si="2"/>
        <v>4779831905</v>
      </c>
      <c r="G20" s="1">
        <f t="shared" si="2"/>
        <v>4779831905</v>
      </c>
      <c r="H20" s="1">
        <f t="shared" si="2"/>
        <v>4779831905</v>
      </c>
      <c r="I20" s="1">
        <f t="shared" si="2"/>
        <v>4779831905</v>
      </c>
      <c r="J20" s="1">
        <f t="shared" si="2"/>
        <v>4779831905</v>
      </c>
      <c r="K20" s="1">
        <f t="shared" si="2"/>
        <v>4779831905</v>
      </c>
    </row>
    <row r="21" spans="1:11" ht="14.95" x14ac:dyDescent="0.3">
      <c r="A21" s="1" t="s">
        <v>16</v>
      </c>
      <c r="B21" s="1">
        <f>+B6*(1+B3)</f>
        <v>796950000</v>
      </c>
      <c r="C21" s="1">
        <f>+B21*(1+B3)</f>
        <v>767064375</v>
      </c>
      <c r="D21" s="1">
        <f>+C21*(1+B3)</f>
        <v>738299460.9375</v>
      </c>
      <c r="E21" s="1">
        <f>+D21*(1+B3)</f>
        <v>710613231.15234375</v>
      </c>
      <c r="F21" s="1">
        <f>+E21*(1+B3)</f>
        <v>683965234.98413086</v>
      </c>
      <c r="G21" s="1">
        <f>+F21*(1+B3)</f>
        <v>658316538.67222595</v>
      </c>
      <c r="H21" s="1">
        <f>+G21*(1+B3)</f>
        <v>633629668.47201753</v>
      </c>
      <c r="I21" s="1">
        <f>+H21*(1+B3)</f>
        <v>609868555.9043169</v>
      </c>
      <c r="J21" s="1">
        <f>+I21*(1+B3)</f>
        <v>586998485.05790508</v>
      </c>
      <c r="K21" s="1">
        <f>+J21*(1+B3)</f>
        <v>564986041.86823368</v>
      </c>
    </row>
    <row r="22" spans="1:11" ht="14.95" x14ac:dyDescent="0.3">
      <c r="A22" s="1" t="s">
        <v>17</v>
      </c>
      <c r="B22" s="4">
        <f>+B20/B21</f>
        <v>5.822966936445197</v>
      </c>
      <c r="C22" s="4">
        <f t="shared" ref="C22:K22" si="3">+C20/C21</f>
        <v>6.231330851468627</v>
      </c>
      <c r="D22" s="4">
        <f t="shared" si="3"/>
        <v>6.4741099755518201</v>
      </c>
      <c r="E22" s="4">
        <f t="shared" si="3"/>
        <v>6.7263480265473454</v>
      </c>
      <c r="F22" s="4">
        <f t="shared" si="3"/>
        <v>6.9884135340751641</v>
      </c>
      <c r="G22" s="4">
        <f t="shared" si="3"/>
        <v>7.2606893860521184</v>
      </c>
      <c r="H22" s="4">
        <f t="shared" si="3"/>
        <v>7.5435733881060969</v>
      </c>
      <c r="I22" s="4">
        <f t="shared" si="3"/>
        <v>7.8374788447855543</v>
      </c>
      <c r="J22" s="4">
        <f t="shared" si="3"/>
        <v>8.1428351634135616</v>
      </c>
      <c r="K22" s="4">
        <f t="shared" si="3"/>
        <v>8.4600884814686363</v>
      </c>
    </row>
    <row r="24" spans="1:11" ht="14.95" x14ac:dyDescent="0.3">
      <c r="A24" s="1" t="s">
        <v>18</v>
      </c>
    </row>
    <row r="25" spans="1:11" ht="14.95" x14ac:dyDescent="0.3">
      <c r="A25" s="1" t="s">
        <v>19</v>
      </c>
      <c r="B25" s="5">
        <f>+B9+1</f>
        <v>1.1299999999999999</v>
      </c>
      <c r="C25" s="5">
        <f>+B25*(1+B9)</f>
        <v>1.2768999999999997</v>
      </c>
      <c r="D25" s="5">
        <f>+C25*(1+B9)</f>
        <v>1.4428969999999994</v>
      </c>
      <c r="E25" s="5">
        <f>+D25*(1+B9)</f>
        <v>1.6304736099999992</v>
      </c>
      <c r="F25" s="5">
        <f>+E25*(1+B9)</f>
        <v>1.8424351792999989</v>
      </c>
      <c r="G25" s="5">
        <f>+F25*(1+B9)</f>
        <v>2.0819517526089983</v>
      </c>
      <c r="H25" s="5">
        <f>+G25*(1+B9)</f>
        <v>2.352605480448168</v>
      </c>
      <c r="I25" s="5">
        <f>+H25*(1+B9)</f>
        <v>2.6584441929064297</v>
      </c>
      <c r="J25" s="5">
        <f>+I25*(1+B9)</f>
        <v>3.0040419379842653</v>
      </c>
      <c r="K25" s="5">
        <f>+J25*(1+B9)</f>
        <v>3.3945673899222193</v>
      </c>
    </row>
    <row r="26" spans="1:11" ht="14.95" x14ac:dyDescent="0.3">
      <c r="A26" s="1" t="s">
        <v>20</v>
      </c>
      <c r="B26" s="5">
        <f>+B10+1</f>
        <v>1.0900000000000001</v>
      </c>
      <c r="C26" s="5">
        <f>+B26*(1+B10)</f>
        <v>1.1881000000000002</v>
      </c>
      <c r="D26" s="5">
        <f>+C26*(1+B10)</f>
        <v>1.2950290000000002</v>
      </c>
      <c r="E26" s="5">
        <f>+D26*(1+B10)</f>
        <v>1.4115816100000003</v>
      </c>
      <c r="F26" s="5">
        <f>+E26*(1+B10)</f>
        <v>1.5386239549000005</v>
      </c>
      <c r="G26" s="5">
        <f>+F26*(1+B10)</f>
        <v>1.6771001108410006</v>
      </c>
      <c r="H26" s="5">
        <f>+G26*(1+B10)</f>
        <v>1.8280391208166908</v>
      </c>
      <c r="I26" s="5">
        <f>+H26*(1+B10)</f>
        <v>1.9925626416901931</v>
      </c>
      <c r="J26" s="5">
        <f>+I26*(1+B10)</f>
        <v>2.1718932794423105</v>
      </c>
      <c r="K26" s="5">
        <f>+J26*(1+B10)</f>
        <v>2.3673636745921187</v>
      </c>
    </row>
    <row r="27" spans="1:11" ht="14.95" x14ac:dyDescent="0.3">
      <c r="A27" s="1" t="s">
        <v>21</v>
      </c>
      <c r="B27" s="5">
        <f>+B11+1</f>
        <v>1.03</v>
      </c>
      <c r="C27" s="5">
        <f>+B27*(1+B11)</f>
        <v>1.0609</v>
      </c>
      <c r="D27" s="5">
        <f>+C27*(1+B11)</f>
        <v>1.092727</v>
      </c>
      <c r="E27" s="5">
        <f>+D27*(1+B11)</f>
        <v>1.1255088100000001</v>
      </c>
      <c r="F27" s="5">
        <f>+E27*(1+B11)</f>
        <v>1.1592740743000001</v>
      </c>
      <c r="G27" s="5">
        <f>+F27*(1+B11)</f>
        <v>1.1940522965290001</v>
      </c>
      <c r="H27" s="5">
        <f>+G27*(1+B11)</f>
        <v>1.2298738654248702</v>
      </c>
      <c r="I27" s="5">
        <f>+H27*(1+B11)</f>
        <v>1.2667700813876164</v>
      </c>
      <c r="J27" s="5">
        <f>+I27*(1+B11)</f>
        <v>1.3047731838292449</v>
      </c>
      <c r="K27" s="5">
        <f>+J27*(1+B11)</f>
        <v>1.3439163793441222</v>
      </c>
    </row>
    <row r="29" spans="1:11" ht="14.95" x14ac:dyDescent="0.3">
      <c r="A29" s="1" t="s">
        <v>43</v>
      </c>
    </row>
    <row r="30" spans="1:11" ht="14.95" x14ac:dyDescent="0.3">
      <c r="A30" s="1" t="s">
        <v>22</v>
      </c>
      <c r="B30" s="4">
        <f>+K22*B8</f>
        <v>143.82150418496681</v>
      </c>
    </row>
    <row r="31" spans="1:11" ht="14.95" x14ac:dyDescent="0.3">
      <c r="A31" s="8" t="s">
        <v>39</v>
      </c>
      <c r="B31" s="9">
        <f>+B30/K25</f>
        <v>42.368139342864019</v>
      </c>
    </row>
    <row r="32" spans="1:11" ht="14.95" x14ac:dyDescent="0.3">
      <c r="A32" s="8" t="s">
        <v>40</v>
      </c>
      <c r="B32" s="9">
        <f>+B30/K26</f>
        <v>60.751757631723535</v>
      </c>
    </row>
    <row r="33" spans="1:12" ht="14.95" x14ac:dyDescent="0.3">
      <c r="A33" s="8" t="s">
        <v>41</v>
      </c>
      <c r="B33" s="9">
        <f>+B30/K27</f>
        <v>107.01670609532766</v>
      </c>
    </row>
    <row r="34" spans="1:12" x14ac:dyDescent="0.3">
      <c r="B34" s="4"/>
    </row>
    <row r="35" spans="1:12" ht="14.95" x14ac:dyDescent="0.3">
      <c r="A35" s="1" t="s">
        <v>23</v>
      </c>
      <c r="B35" s="4"/>
      <c r="L35" s="1" t="s">
        <v>24</v>
      </c>
    </row>
    <row r="36" spans="1:12" ht="14.95" x14ac:dyDescent="0.3">
      <c r="A36" s="1" t="s">
        <v>19</v>
      </c>
      <c r="B36" s="4">
        <f>+(B22*B4)/B25</f>
        <v>3.0918408512098394</v>
      </c>
      <c r="C36" s="4">
        <f>+(B22*B4)/C25</f>
        <v>2.736142346203398</v>
      </c>
      <c r="D36" s="4">
        <f>+(B22*B4)/D25</f>
        <v>2.4213649081446005</v>
      </c>
      <c r="E36" s="4">
        <f>+(B22*B4)/E25</f>
        <v>2.1428008036677881</v>
      </c>
      <c r="F36" s="4">
        <f>+(B22*B4)/F25</f>
        <v>1.8962838970511402</v>
      </c>
      <c r="G36" s="4">
        <f>+(B22*B4)/G25</f>
        <v>1.6781273425231331</v>
      </c>
      <c r="H36" s="4">
        <f>+(B22*B4)/H25</f>
        <v>1.4850684447107374</v>
      </c>
      <c r="I36" s="4">
        <f>+(B22*B4)/I25</f>
        <v>1.3142198625758739</v>
      </c>
      <c r="J36" s="4">
        <f>+(B22*B4)/J25</f>
        <v>1.1630264270582955</v>
      </c>
      <c r="K36" s="4">
        <f>+(B22*B4)/K25</f>
        <v>1.0292269266002618</v>
      </c>
      <c r="L36" s="4">
        <f>SUM(B36:K36)</f>
        <v>18.958101809745067</v>
      </c>
    </row>
    <row r="37" spans="1:12" ht="14.95" x14ac:dyDescent="0.3">
      <c r="A37" s="1" t="s">
        <v>20</v>
      </c>
      <c r="B37" s="4">
        <f>+(B22*B4)/B26</f>
        <v>3.2053029007955209</v>
      </c>
      <c r="C37" s="4">
        <f>+(B22*B4)/C26</f>
        <v>2.9406448631151565</v>
      </c>
      <c r="D37" s="4">
        <f>+(B22*B4)/D26</f>
        <v>2.6978393239588594</v>
      </c>
      <c r="E37" s="4">
        <f>+(B22*B4)/E26</f>
        <v>2.4750819485861091</v>
      </c>
      <c r="F37" s="4">
        <f>+(B22*B4)/F26</f>
        <v>2.2707173840239534</v>
      </c>
      <c r="G37" s="4">
        <f>+(B22*B4)/G26</f>
        <v>2.0832269578201403</v>
      </c>
      <c r="H37" s="4">
        <f>+(B22*B4)/H26</f>
        <v>1.9112173924955416</v>
      </c>
      <c r="I37" s="4">
        <f>+(B22*B4)/I26</f>
        <v>1.7534104518307718</v>
      </c>
      <c r="J37" s="4">
        <f>+(B22*B4)/J26</f>
        <v>1.6086334420465798</v>
      </c>
      <c r="K37" s="4">
        <f>+(B22*B4)/K26</f>
        <v>1.47581049729044</v>
      </c>
      <c r="L37" s="4">
        <f>SUM(B37:K37)</f>
        <v>22.421885161963068</v>
      </c>
    </row>
    <row r="38" spans="1:12" ht="14.95" x14ac:dyDescent="0.3">
      <c r="A38" s="1" t="s">
        <v>21</v>
      </c>
      <c r="B38" s="4">
        <f>+(B22*B4)/B27</f>
        <v>3.3920195746282698</v>
      </c>
      <c r="C38" s="4">
        <f>+(B22*B4)/C27</f>
        <v>3.2932228879886116</v>
      </c>
      <c r="D38" s="4">
        <f>+(B22*B4)/D27</f>
        <v>3.1973037747462247</v>
      </c>
      <c r="E38" s="4">
        <f>+(B22*B4)/E27</f>
        <v>3.104178422083713</v>
      </c>
      <c r="F38" s="4">
        <f>+(B22*B4)/F27</f>
        <v>3.0137654583337024</v>
      </c>
      <c r="G38" s="4">
        <f>+(B22*B4)/G27</f>
        <v>2.9259858818773807</v>
      </c>
      <c r="H38" s="4">
        <f>+(B22*B4)/H27</f>
        <v>2.8407629921139614</v>
      </c>
      <c r="I38" s="4">
        <f>+(B22*B4)/I27</f>
        <v>2.7580223224407394</v>
      </c>
      <c r="J38" s="4">
        <f>+(B22*B4)/J27</f>
        <v>2.6776915751851837</v>
      </c>
      <c r="K38" s="4">
        <f>+(B22*B4)/K27</f>
        <v>2.5997005584322173</v>
      </c>
      <c r="L38" s="4">
        <f>SUM(B38:K38)</f>
        <v>29.802653447830007</v>
      </c>
    </row>
    <row r="40" spans="1:12" ht="14.95" x14ac:dyDescent="0.3">
      <c r="A40" s="1" t="s">
        <v>25</v>
      </c>
    </row>
    <row r="41" spans="1:12" ht="14.95" x14ac:dyDescent="0.3">
      <c r="A41" s="8" t="s">
        <v>39</v>
      </c>
      <c r="B41" s="10">
        <f>+B31+L36</f>
        <v>61.326241152609086</v>
      </c>
    </row>
    <row r="42" spans="1:12" ht="14.95" x14ac:dyDescent="0.3">
      <c r="A42" s="8" t="s">
        <v>40</v>
      </c>
      <c r="B42" s="10">
        <f t="shared" ref="B42:B43" si="4">+B32+L37</f>
        <v>83.173642793686611</v>
      </c>
    </row>
    <row r="43" spans="1:12" ht="14.95" x14ac:dyDescent="0.3">
      <c r="A43" s="8" t="s">
        <v>41</v>
      </c>
      <c r="B43" s="10">
        <f t="shared" si="4"/>
        <v>136.81935954315767</v>
      </c>
    </row>
    <row r="44" spans="1:12" x14ac:dyDescent="0.3">
      <c r="A44" s="6"/>
    </row>
    <row r="45" spans="1:12" ht="14.95" x14ac:dyDescent="0.3">
      <c r="A45" s="1" t="s">
        <v>26</v>
      </c>
    </row>
  </sheetData>
  <mergeCells count="1">
    <mergeCell ref="A18:K18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Cite Media Holding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劉萍</dc:creator>
  <cp:lastModifiedBy>劉萍</cp:lastModifiedBy>
  <dcterms:created xsi:type="dcterms:W3CDTF">2018-07-20T03:58:03Z</dcterms:created>
  <dcterms:modified xsi:type="dcterms:W3CDTF">2018-07-20T07:20:08Z</dcterms:modified>
</cp:coreProperties>
</file>